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<sst xmlns="http://schemas.openxmlformats.org/spreadsheetml/2006/main" count="160" uniqueCount="69">
  <si>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</si>
  <si>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</si>
  <si>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</si>
  <si>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</si>
  <si>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</si>
  <si>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</si>
  <si>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</si>
  <si>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</si>
  <si>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</si>
  <si>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</si>
  <si>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</si>
  <si>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</si>
  <si>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</si>
  <si>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</si>
  <si>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</si>
  <si>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</si>
  <si>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</si>
  <si>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</si>
  <si>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</si>
  <si>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</si>
  <si>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</si>
  <si>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</si>
  <si>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</si>
  <si>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</si>
  <si>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</si>
  <si>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</si>
  <si>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</si>
  <si>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</si>
  <si>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</si>
  <si>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</si>
  <si>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</si>
  <si>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</si>
  <si>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</si>
  <si>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</si>
  <si>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</si>
  <si>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</si>
  <si>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</si>
  <si>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</si>
  <si>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</si>
  <si>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</si>
  <si>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</si>
  <si>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</si>
  <si>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</si>
  <si>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</si>
  <si>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</si>
  <si>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</si>
  <si>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</si>
  <si>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t>ITEM3</t>
  </si>
  <si>
    <t>ITEM4</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</si>
  <si>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</si>
  <si>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ITEM5</t>
  </si>
  <si>
    <t>ITEM6</t>
  </si>
  <si>
    <t>TOTAL AMOUNT  With GST</t>
  </si>
  <si>
    <t>Cumec</t>
  </si>
  <si>
    <t>ITEM7</t>
  </si>
  <si>
    <t>Earth work in excavation by mechanical means(hydraulic excavator)/manual means in foundation, trenches of drains at all levels, depth, lifts etc including dressing of sides and ramming of bottoms lift , including getting out the excavated soil &amp; backfill again and disposal of  surplus excavated soil as directed, including dewatering etc during excavation within a lead of 500m. All kinds of soil</t>
  </si>
  <si>
    <t>Tender Inviting Authority: &lt;Executive Director, National Agri-Food Biotechnology Institute&gt;</t>
  </si>
  <si>
    <t>Kg</t>
  </si>
  <si>
    <t>Name of Work: &lt;.Tender Notice for the work of provision of chain link fencing around fruit germplasm and upvc windows in balcony (outside kitchen) in Type-3 apartments at NABI, Knowledge City, Sector-81, Mohali”&gt;</t>
  </si>
  <si>
    <t xml:space="preserve">Providing and laying in position specified grade of reinforced cement concrete, including the cost of centering, shuttering, finishing and reinforcement - All work up to plinth level : All works upto plinth level and above at all levels. 1:2:4 (1 cement(ultratech/ACC/Ambuja) : 2 coarse sand (zone-III) : 4 graded stone
aggregate 20 mm nominal size) </t>
  </si>
  <si>
    <t>Providing and fixing G.I. chain link fabric fencing of required width in mesh size 50x50 mm including strengthening with 2 mm dia wire or nuts, bolts and washers as required complete as per the direction of Engineer-in-charge. :- Made of G.I. wire of dia. 4 mm, PVC coated to achieve outer dia not less than 5 mm in required colour and shade. Chain link fencing test certificate to be provided by contractor.</t>
  </si>
  <si>
    <t>Sqm</t>
  </si>
  <si>
    <t>Structural steel work in single section, fixed with or without connecting plate,including cutting, hoisting, fixing in position and applying a priming coat of approved steel primer all complete.  Painting with synthetic enamel paint of approved brand and manufacture to give an even shade : Two or more coats on new work complete all in aspects as per direction of Engineer-in-charge</t>
  </si>
  <si>
    <t>Providing and fixing 1mm thick M.S. sheet door with frame of 40x40x6
mm angle iron and 3 mm M.S. gusset plates at the junctions and corners,
all necessary fittings complete, including applying a priming coat of
approved steel primer and 2 coat of enamel paint as per direction of Engineer-in-charge. Using M.S. angels 40x40x6 mm for diagonal braces</t>
  </si>
  <si>
    <t>Providing and fixing of white colour sliding upvc windows (Make:- Lingel/Fenesta/AIS/LG hausys) in white colour of tentative size 1220 x 2240 mm (The size mentioned is tentative and bidder may verify at site before quoting) out of which bottom portion of approx 900 mm (tentative) to be kept fixed and rest portion at top to be divided in two sliding panels on two track sliding system. The frame should be atleast 62 mm +-2mm , 8 mm toughened clear glass (Make:- AIS/Modi/Gold Plus) and along with all white coloured accessories such as slider sash, rain proof lock/sealing system, rain outlet plugs,epdm,sliding pop up handles, panel profiles, cleats, etc. The cost towards any additional accessory required shall also be deemed to be included in the quote by bidder. The tentative layout is available and bidder may see it before quoting rates. The work is required to be executed in G+8 storey building (33 mtr high) on exterior side. Hence, bidder is advised to include cost towards all the tools,  plants, scaffolding, spider web/mast/propeller etc in their bid. Also, if required, the existing railing is to be re-located and cost towards same including any material, labour, fabrication shall be deemed to be included in quote.  Two nos complete sets of accessories such as handles,  etc to be provided free of cost by bidder for future maintenance by Department. The cost shall also include any insurance cost during travelling of material, GST, carriage, loading, un-loading, assembling, labour cost, wastage, sealing all joints with white coloured weather proof silicone of make Wacker, Dowsil, GE-Momentive etc complete in all aspects as per directions of Engineer-in-charge. Succesful bidder to provide final design showing precise dimension, accessory samples, fixing arrangements for approval from Engineer-in-charge before mass production.</t>
  </si>
  <si>
    <t>Providing and fixing of white colour sliding upvc windows (Make:- Lingel/Fenesta/AIS/LG hausys) in white colour of tentative size 920 x 2240 mm (The size mentioned is tentative and bidder may verify at site before quoting) out of which bottom portion of approx 900 mm (tentative) to be kept fixed and rest portion at top to be divided in two sliding panels on two track sliding system. The frame should be atleast 62 mm +-2mm , 8 mm toughened clear glass (Make:- AIS/Modi/Gold Plus) and along with all white coloured accessories such as slider sash, rain proof lock/sealing system, rain outlet plugs,epdm,sliding pop up handles, panel profiles, cleats, etc. The cost towards any additional accessory required shall also be deemed to be included in the quote by bidder. The tentative layout is available and bidder may see it before quoting rates. The work is required to be executed in G+8 storey building (33 mtr high) on exterior side. Hence, bidder is advised to include cost towards all the tools,  plants, scaffolding, spider web/mast/propeller etc in their bid. Also, if required, the existing railing is to be re-located and cost towards same including any material, labour, fabrication shall be deemed to be included in quote.  Two nos complete sets of accessories such as handles,  etc to be provided free of cost by bidder for future maintenance by Department. The cost shall also include any insurance cost during travelling of material, GST, carriage, loading, un-loading, assembling, labour cost, wastage, sealing all joints with white coloured weather proof silicone of make Wacker, Dowsil, GE-Momentive etc complete in all aspects as per directions of Engineer-in-charge. Succesful bidder to provide final design showing precise dimension, accessory samples, fixing arrangements for approval from Engineer-in-charge before mass production.)</t>
  </si>
  <si>
    <t>nos</t>
  </si>
  <si>
    <t xml:space="preserve">Providing and laying in position specified grade of reinforced cement concrete, including the cost of centering, shuttering, finishing and reinforcement - All work up to plinth level : All works upto plinth level and above at all levels. 1:2:4 (1 cement(ultratech/ACC/Ambuja) : 2 coarse sand (zone-III) : 4 graded stone aggregate 20 mm nominal size) </t>
  </si>
  <si>
    <t>Contract No:  &lt;NABI/7(252)/2021- Works&gt;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</si>
</sst>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5" xfId="59" applyNumberFormat="1" applyFont="1" applyFill="1" applyBorder="1" applyAlignment="1">
      <alignment horizontal="center" vertical="top"/>
      <protection/>
    </xf>
    <xf numFmtId="0" fontId="7" fillId="0" borderId="17" xfId="55" applyNumberFormat="1" applyFont="1" applyFill="1" applyBorder="1" applyAlignment="1">
      <alignment horizontal="center" vertical="top" wrapText="1"/>
      <protection/>
    </xf>
    <xf numFmtId="179" fontId="4" fillId="0" borderId="15" xfId="59" applyNumberFormat="1" applyFont="1" applyFill="1" applyBorder="1" applyAlignment="1">
      <alignment vertical="top" readingOrder="1"/>
      <protection/>
    </xf>
    <xf numFmtId="0" fontId="4" fillId="0" borderId="18" xfId="55" applyNumberFormat="1" applyFont="1" applyFill="1" applyBorder="1" applyAlignment="1">
      <alignment vertical="top" wrapText="1" readingOrder="1"/>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171" fontId="1" fillId="35" borderId="18" xfId="42" applyFill="1" applyBorder="1" applyAlignment="1" applyProtection="1">
      <alignment horizontal="center" vertical="top"/>
      <protection locked="0"/>
    </xf>
    <xf numFmtId="171" fontId="1" fillId="33" borderId="18" xfId="42" applyFill="1" applyBorder="1" applyAlignment="1">
      <alignment horizontal="center" vertical="top" wrapText="1"/>
    </xf>
    <xf numFmtId="171" fontId="1" fillId="36" borderId="18"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1"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2"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3"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2"/>
  <sheetViews>
    <sheetView showGridLines="0" zoomScale="70" zoomScaleNormal="70" zoomScalePageLayoutView="0" workbookViewId="0" topLeftCell="A1">
      <selection activeCell="B8" sqref="B8:BC8"/>
    </sheetView>
  </sheetViews>
  <sheetFormatPr defaultColWidth="9.140625" defaultRowHeight="15"/>
  <cols>
    <col min="1" max="1" width="12.7109375" style="1" customWidth="1"/>
    <col min="2" max="2" width="72.140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41.25" customHeight="1">
      <c r="A5" s="87" t="s">
        <v>58</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68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105.75" customHeight="1">
      <c r="A8" s="11"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49</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9" t="s">
        <v>14</v>
      </c>
      <c r="B11" s="38" t="s">
        <v>15</v>
      </c>
      <c r="C11" s="38" t="s">
        <v>16</v>
      </c>
      <c r="D11" s="38" t="s">
        <v>17</v>
      </c>
      <c r="E11" s="38" t="s">
        <v>18</v>
      </c>
      <c r="F11" s="38" t="s">
        <v>19</v>
      </c>
      <c r="G11" s="38"/>
      <c r="H11" s="38"/>
      <c r="I11" s="38" t="s">
        <v>20</v>
      </c>
      <c r="J11" s="38" t="s">
        <v>21</v>
      </c>
      <c r="K11" s="38" t="s">
        <v>22</v>
      </c>
      <c r="L11" s="38" t="s">
        <v>41</v>
      </c>
      <c r="M11" s="40" t="s">
        <v>45</v>
      </c>
      <c r="N11" s="38" t="s">
        <v>23</v>
      </c>
      <c r="O11" s="38" t="s">
        <v>42</v>
      </c>
      <c r="P11" s="38" t="s">
        <v>40</v>
      </c>
      <c r="Q11" s="38" t="s">
        <v>24</v>
      </c>
      <c r="R11" s="38" t="s">
        <v>39</v>
      </c>
      <c r="S11" s="38" t="s">
        <v>25</v>
      </c>
      <c r="T11" s="38" t="s">
        <v>26</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1" t="s">
        <v>52</v>
      </c>
      <c r="BB11" s="41" t="s">
        <v>43</v>
      </c>
      <c r="BC11" s="42" t="s">
        <v>27</v>
      </c>
      <c r="IE11" s="15"/>
      <c r="IF11" s="15"/>
      <c r="IG11" s="15"/>
      <c r="IH11" s="15"/>
      <c r="II11" s="15"/>
    </row>
    <row r="12" spans="1:243" s="17" customFormat="1" ht="27" customHeight="1">
      <c r="A12" s="19">
        <v>1</v>
      </c>
      <c r="B12" s="34">
        <v>2</v>
      </c>
      <c r="C12" s="20">
        <v>3</v>
      </c>
      <c r="D12" s="20">
        <v>4</v>
      </c>
      <c r="E12" s="34">
        <v>5</v>
      </c>
      <c r="F12" s="34">
        <v>6</v>
      </c>
      <c r="G12" s="34">
        <v>7</v>
      </c>
      <c r="H12" s="34">
        <v>8</v>
      </c>
      <c r="I12" s="34">
        <v>9</v>
      </c>
      <c r="J12" s="34">
        <v>10</v>
      </c>
      <c r="K12" s="34">
        <v>11</v>
      </c>
      <c r="L12" s="34">
        <v>6</v>
      </c>
      <c r="M12" s="34">
        <v>7</v>
      </c>
      <c r="N12" s="34">
        <v>8</v>
      </c>
      <c r="O12" s="34">
        <v>9</v>
      </c>
      <c r="P12" s="34">
        <v>10</v>
      </c>
      <c r="Q12" s="34">
        <v>11</v>
      </c>
      <c r="R12" s="34">
        <v>12</v>
      </c>
      <c r="S12" s="34">
        <v>13</v>
      </c>
      <c r="T12" s="34">
        <v>14</v>
      </c>
      <c r="U12" s="34">
        <v>15</v>
      </c>
      <c r="V12" s="34">
        <v>16</v>
      </c>
      <c r="W12" s="34">
        <v>17</v>
      </c>
      <c r="X12" s="34">
        <v>18</v>
      </c>
      <c r="Y12" s="34">
        <v>19</v>
      </c>
      <c r="Z12" s="34">
        <v>20</v>
      </c>
      <c r="AA12" s="34">
        <v>21</v>
      </c>
      <c r="AB12" s="34">
        <v>22</v>
      </c>
      <c r="AC12" s="34">
        <v>23</v>
      </c>
      <c r="AD12" s="34">
        <v>24</v>
      </c>
      <c r="AE12" s="34">
        <v>25</v>
      </c>
      <c r="AF12" s="34">
        <v>26</v>
      </c>
      <c r="AG12" s="34">
        <v>27</v>
      </c>
      <c r="AH12" s="34">
        <v>28</v>
      </c>
      <c r="AI12" s="34">
        <v>29</v>
      </c>
      <c r="AJ12" s="34">
        <v>30</v>
      </c>
      <c r="AK12" s="34">
        <v>31</v>
      </c>
      <c r="AL12" s="34">
        <v>32</v>
      </c>
      <c r="AM12" s="34">
        <v>33</v>
      </c>
      <c r="AN12" s="34">
        <v>34</v>
      </c>
      <c r="AO12" s="34">
        <v>35</v>
      </c>
      <c r="AP12" s="34">
        <v>36</v>
      </c>
      <c r="AQ12" s="34">
        <v>37</v>
      </c>
      <c r="AR12" s="34">
        <v>38</v>
      </c>
      <c r="AS12" s="34">
        <v>39</v>
      </c>
      <c r="AT12" s="34">
        <v>40</v>
      </c>
      <c r="AU12" s="34">
        <v>41</v>
      </c>
      <c r="AV12" s="34">
        <v>42</v>
      </c>
      <c r="AW12" s="34">
        <v>43</v>
      </c>
      <c r="AX12" s="34">
        <v>44</v>
      </c>
      <c r="AY12" s="34">
        <v>45</v>
      </c>
      <c r="AZ12" s="34">
        <v>46</v>
      </c>
      <c r="BA12" s="34">
        <v>47</v>
      </c>
      <c r="BB12" s="34">
        <v>48</v>
      </c>
      <c r="BC12" s="34">
        <v>49</v>
      </c>
      <c r="IE12" s="18"/>
      <c r="IF12" s="18"/>
      <c r="IG12" s="18"/>
      <c r="IH12" s="18"/>
      <c r="II12" s="18"/>
    </row>
    <row r="13" spans="1:243" s="17" customFormat="1" ht="81.75" customHeight="1">
      <c r="A13" s="83">
        <v>1.01</v>
      </c>
      <c r="B13" s="82" t="s">
        <v>55</v>
      </c>
      <c r="C13" s="36" t="s">
        <v>38</v>
      </c>
      <c r="D13" s="27">
        <v>14.758</v>
      </c>
      <c r="E13" s="47" t="s">
        <v>53</v>
      </c>
      <c r="F13" s="28"/>
      <c r="G13" s="29"/>
      <c r="H13" s="30"/>
      <c r="I13" s="31" t="s">
        <v>29</v>
      </c>
      <c r="J13" s="32">
        <v>1</v>
      </c>
      <c r="K13" s="33" t="s">
        <v>30</v>
      </c>
      <c r="L13" s="33" t="s">
        <v>4</v>
      </c>
      <c r="M13" s="43"/>
      <c r="N13" s="44"/>
      <c r="O13" s="43"/>
      <c r="P13" s="43"/>
      <c r="Q13" s="43"/>
      <c r="R13" s="43"/>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6">
        <f aca="true" t="shared" si="0" ref="BA13:BA19">+D13*M13</f>
        <v>0</v>
      </c>
      <c r="BB13" s="45">
        <f aca="true" t="shared" si="1" ref="BB13:BB19">+BA13</f>
        <v>0</v>
      </c>
      <c r="BC13" s="21" t="str">
        <f aca="true" t="shared" si="2" ref="BC13:BC19">SpellNumber(L13,BB13)</f>
        <v>INR Zero Only</v>
      </c>
      <c r="IA13" s="17">
        <v>1.01</v>
      </c>
      <c r="IB13" s="37" t="s">
        <v>55</v>
      </c>
      <c r="IC13" s="17" t="s">
        <v>38</v>
      </c>
      <c r="ID13" s="17">
        <v>14.758</v>
      </c>
      <c r="IE13" s="18" t="s">
        <v>53</v>
      </c>
      <c r="IF13" s="18"/>
      <c r="IG13" s="18"/>
      <c r="IH13" s="18"/>
      <c r="II13" s="18"/>
    </row>
    <row r="14" spans="1:243" s="17" customFormat="1" ht="87" customHeight="1">
      <c r="A14" s="35">
        <v>1.02</v>
      </c>
      <c r="B14" s="82" t="s">
        <v>67</v>
      </c>
      <c r="C14" s="36" t="s">
        <v>46</v>
      </c>
      <c r="D14" s="27">
        <v>14.758</v>
      </c>
      <c r="E14" s="47" t="s">
        <v>53</v>
      </c>
      <c r="F14" s="28"/>
      <c r="G14" s="29"/>
      <c r="H14" s="30"/>
      <c r="I14" s="31" t="s">
        <v>29</v>
      </c>
      <c r="J14" s="32">
        <v>1</v>
      </c>
      <c r="K14" s="33" t="s">
        <v>30</v>
      </c>
      <c r="L14" s="33" t="s">
        <v>4</v>
      </c>
      <c r="M14" s="43"/>
      <c r="N14" s="44"/>
      <c r="O14" s="43"/>
      <c r="P14" s="43"/>
      <c r="Q14" s="43"/>
      <c r="R14" s="43"/>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6">
        <f t="shared" si="0"/>
        <v>0</v>
      </c>
      <c r="BB14" s="45">
        <f t="shared" si="1"/>
        <v>0</v>
      </c>
      <c r="BC14" s="21" t="str">
        <f t="shared" si="2"/>
        <v>INR Zero Only</v>
      </c>
      <c r="IA14" s="17">
        <v>1.02</v>
      </c>
      <c r="IB14" s="37" t="s">
        <v>59</v>
      </c>
      <c r="IC14" s="17" t="s">
        <v>46</v>
      </c>
      <c r="ID14" s="17">
        <v>14.758</v>
      </c>
      <c r="IE14" s="18" t="s">
        <v>53</v>
      </c>
      <c r="IF14" s="18"/>
      <c r="IG14" s="18"/>
      <c r="IH14" s="18"/>
      <c r="II14" s="18"/>
    </row>
    <row r="15" spans="1:243" s="17" customFormat="1" ht="93.75" customHeight="1">
      <c r="A15" s="48">
        <v>1.03</v>
      </c>
      <c r="B15" s="82" t="s">
        <v>60</v>
      </c>
      <c r="C15" s="49" t="s">
        <v>47</v>
      </c>
      <c r="D15" s="50">
        <v>480</v>
      </c>
      <c r="E15" s="51" t="s">
        <v>61</v>
      </c>
      <c r="F15" s="52"/>
      <c r="G15" s="53"/>
      <c r="H15" s="54"/>
      <c r="I15" s="55" t="s">
        <v>29</v>
      </c>
      <c r="J15" s="32">
        <v>1</v>
      </c>
      <c r="K15" s="56" t="s">
        <v>30</v>
      </c>
      <c r="L15" s="56" t="s">
        <v>4</v>
      </c>
      <c r="M15" s="43"/>
      <c r="N15" s="58"/>
      <c r="O15" s="57"/>
      <c r="P15" s="57"/>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0"/>
        <v>0</v>
      </c>
      <c r="BB15" s="45">
        <f t="shared" si="1"/>
        <v>0</v>
      </c>
      <c r="BC15" s="25" t="str">
        <f t="shared" si="2"/>
        <v>INR Zero Only</v>
      </c>
      <c r="IA15" s="17">
        <v>1.03</v>
      </c>
      <c r="IB15" s="37" t="s">
        <v>60</v>
      </c>
      <c r="IC15" s="17" t="s">
        <v>47</v>
      </c>
      <c r="ID15" s="17">
        <v>480</v>
      </c>
      <c r="IE15" s="18" t="s">
        <v>61</v>
      </c>
      <c r="IF15" s="18"/>
      <c r="IG15" s="18"/>
      <c r="IH15" s="18"/>
      <c r="II15" s="18"/>
    </row>
    <row r="16" spans="1:243" s="17" customFormat="1" ht="78.75" customHeight="1">
      <c r="A16" s="60">
        <v>1.04</v>
      </c>
      <c r="B16" s="82" t="s">
        <v>62</v>
      </c>
      <c r="C16" s="61" t="s">
        <v>48</v>
      </c>
      <c r="D16" s="62">
        <v>1204.424</v>
      </c>
      <c r="E16" s="47" t="s">
        <v>57</v>
      </c>
      <c r="F16" s="28"/>
      <c r="G16" s="29"/>
      <c r="H16" s="30"/>
      <c r="I16" s="55" t="s">
        <v>29</v>
      </c>
      <c r="J16" s="32">
        <v>1</v>
      </c>
      <c r="K16" s="56" t="s">
        <v>30</v>
      </c>
      <c r="L16" s="56" t="s">
        <v>4</v>
      </c>
      <c r="M16" s="43"/>
      <c r="N16" s="44"/>
      <c r="O16" s="57"/>
      <c r="P16" s="43"/>
      <c r="Q16" s="43"/>
      <c r="R16" s="4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59">
        <f t="shared" si="0"/>
        <v>0</v>
      </c>
      <c r="BB16" s="45">
        <f t="shared" si="1"/>
        <v>0</v>
      </c>
      <c r="BC16" s="21" t="str">
        <f t="shared" si="2"/>
        <v>INR Zero Only</v>
      </c>
      <c r="IA16" s="17">
        <v>1.04</v>
      </c>
      <c r="IB16" s="37" t="s">
        <v>62</v>
      </c>
      <c r="IC16" s="17" t="s">
        <v>48</v>
      </c>
      <c r="ID16" s="17">
        <v>1204.424</v>
      </c>
      <c r="IE16" s="18" t="s">
        <v>57</v>
      </c>
      <c r="IF16" s="18"/>
      <c r="IG16" s="18"/>
      <c r="IH16" s="18"/>
      <c r="II16" s="18"/>
    </row>
    <row r="17" spans="1:243" s="17" customFormat="1" ht="76.5" customHeight="1">
      <c r="A17" s="35">
        <v>1.05</v>
      </c>
      <c r="B17" s="82" t="s">
        <v>63</v>
      </c>
      <c r="C17" s="61" t="s">
        <v>50</v>
      </c>
      <c r="D17" s="62">
        <v>7.5</v>
      </c>
      <c r="E17" s="47" t="s">
        <v>61</v>
      </c>
      <c r="F17" s="28"/>
      <c r="G17" s="29"/>
      <c r="H17" s="30"/>
      <c r="I17" s="55" t="s">
        <v>29</v>
      </c>
      <c r="J17" s="32">
        <v>1</v>
      </c>
      <c r="K17" s="56" t="s">
        <v>30</v>
      </c>
      <c r="L17" s="56" t="s">
        <v>4</v>
      </c>
      <c r="M17" s="43"/>
      <c r="N17" s="44"/>
      <c r="O17" s="57"/>
      <c r="P17" s="43"/>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59">
        <f t="shared" si="0"/>
        <v>0</v>
      </c>
      <c r="BB17" s="45">
        <f t="shared" si="1"/>
        <v>0</v>
      </c>
      <c r="BC17" s="21" t="str">
        <f t="shared" si="2"/>
        <v>INR Zero Only</v>
      </c>
      <c r="IA17" s="17">
        <v>1.05</v>
      </c>
      <c r="IB17" s="37" t="s">
        <v>63</v>
      </c>
      <c r="IC17" s="17" t="s">
        <v>50</v>
      </c>
      <c r="ID17" s="17">
        <v>7.5</v>
      </c>
      <c r="IE17" s="18" t="s">
        <v>61</v>
      </c>
      <c r="IF17" s="18"/>
      <c r="IG17" s="18"/>
      <c r="IH17" s="18"/>
      <c r="II17" s="18"/>
    </row>
    <row r="18" spans="1:243" s="17" customFormat="1" ht="371.25" customHeight="1">
      <c r="A18" s="48">
        <v>1.06</v>
      </c>
      <c r="B18" s="82" t="s">
        <v>64</v>
      </c>
      <c r="C18" s="61" t="s">
        <v>51</v>
      </c>
      <c r="D18" s="62">
        <v>8</v>
      </c>
      <c r="E18" s="47" t="s">
        <v>66</v>
      </c>
      <c r="F18" s="28"/>
      <c r="G18" s="29"/>
      <c r="H18" s="30"/>
      <c r="I18" s="55" t="s">
        <v>29</v>
      </c>
      <c r="J18" s="32">
        <v>1</v>
      </c>
      <c r="K18" s="56" t="s">
        <v>30</v>
      </c>
      <c r="L18" s="56" t="s">
        <v>4</v>
      </c>
      <c r="M18" s="43"/>
      <c r="N18" s="44"/>
      <c r="O18" s="57"/>
      <c r="P18" s="43"/>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59">
        <f t="shared" si="0"/>
        <v>0</v>
      </c>
      <c r="BB18" s="45">
        <f t="shared" si="1"/>
        <v>0</v>
      </c>
      <c r="BC18" s="21" t="str">
        <f t="shared" si="2"/>
        <v>INR Zero Only</v>
      </c>
      <c r="IA18" s="17">
        <v>1.06</v>
      </c>
      <c r="IB18" s="37" t="s">
        <v>64</v>
      </c>
      <c r="IC18" s="17" t="s">
        <v>51</v>
      </c>
      <c r="ID18" s="17">
        <v>8</v>
      </c>
      <c r="IE18" s="18" t="s">
        <v>66</v>
      </c>
      <c r="IF18" s="18"/>
      <c r="IG18" s="18"/>
      <c r="IH18" s="18"/>
      <c r="II18" s="18"/>
    </row>
    <row r="19" spans="1:243" s="17" customFormat="1" ht="368.25" customHeight="1">
      <c r="A19" s="60">
        <v>1.07</v>
      </c>
      <c r="B19" s="82" t="s">
        <v>65</v>
      </c>
      <c r="C19" s="61" t="s">
        <v>54</v>
      </c>
      <c r="D19" s="62">
        <v>8</v>
      </c>
      <c r="E19" s="47" t="s">
        <v>66</v>
      </c>
      <c r="F19" s="28"/>
      <c r="G19" s="29"/>
      <c r="H19" s="30"/>
      <c r="I19" s="55" t="s">
        <v>29</v>
      </c>
      <c r="J19" s="32">
        <v>1</v>
      </c>
      <c r="K19" s="56" t="s">
        <v>30</v>
      </c>
      <c r="L19" s="56" t="s">
        <v>4</v>
      </c>
      <c r="M19" s="43"/>
      <c r="N19" s="44"/>
      <c r="O19" s="57"/>
      <c r="P19" s="43"/>
      <c r="Q19" s="43"/>
      <c r="R19" s="4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59">
        <f t="shared" si="0"/>
        <v>0</v>
      </c>
      <c r="BB19" s="45">
        <f t="shared" si="1"/>
        <v>0</v>
      </c>
      <c r="BC19" s="21" t="str">
        <f t="shared" si="2"/>
        <v>INR Zero Only</v>
      </c>
      <c r="IA19" s="17">
        <v>1.07</v>
      </c>
      <c r="IB19" s="37" t="s">
        <v>65</v>
      </c>
      <c r="IC19" s="17" t="s">
        <v>54</v>
      </c>
      <c r="ID19" s="17">
        <v>8</v>
      </c>
      <c r="IE19" s="18" t="s">
        <v>66</v>
      </c>
      <c r="IF19" s="18"/>
      <c r="IG19" s="18"/>
      <c r="IH19" s="18"/>
      <c r="II19" s="18"/>
    </row>
    <row r="20" spans="1:243" s="22" customFormat="1" ht="51" customHeight="1">
      <c r="A20" s="64" t="s">
        <v>32</v>
      </c>
      <c r="B20" s="65"/>
      <c r="C20" s="66"/>
      <c r="D20" s="66"/>
      <c r="E20" s="66"/>
      <c r="F20" s="66"/>
      <c r="G20" s="66"/>
      <c r="H20" s="67"/>
      <c r="I20" s="67"/>
      <c r="J20" s="67"/>
      <c r="K20" s="67"/>
      <c r="L20" s="66"/>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9">
        <f>SUM(BA13:BA15)</f>
        <v>0</v>
      </c>
      <c r="BB20" s="70">
        <f>SUM(BB13:BB19)</f>
        <v>0</v>
      </c>
      <c r="BC20" s="63" t="str">
        <f>SpellNumber($E$2,BB20)</f>
        <v>INR Zero Only</v>
      </c>
      <c r="IE20" s="23">
        <v>4</v>
      </c>
      <c r="IF20" s="23" t="s">
        <v>31</v>
      </c>
      <c r="IG20" s="23" t="s">
        <v>33</v>
      </c>
      <c r="IH20" s="23">
        <v>10</v>
      </c>
      <c r="II20" s="23" t="s">
        <v>28</v>
      </c>
    </row>
    <row r="21" spans="1:243" s="24" customFormat="1" ht="54.75" customHeight="1" hidden="1">
      <c r="A21" s="64" t="s">
        <v>34</v>
      </c>
      <c r="B21" s="64"/>
      <c r="C21" s="71"/>
      <c r="D21" s="72"/>
      <c r="E21" s="73" t="s">
        <v>35</v>
      </c>
      <c r="F21" s="74"/>
      <c r="G21" s="75"/>
      <c r="H21" s="76"/>
      <c r="I21" s="76"/>
      <c r="J21" s="76"/>
      <c r="K21" s="77"/>
      <c r="L21" s="78"/>
      <c r="M21" s="79" t="s">
        <v>36</v>
      </c>
      <c r="N21" s="76"/>
      <c r="O21" s="68"/>
      <c r="P21" s="68"/>
      <c r="Q21" s="68"/>
      <c r="R21" s="68"/>
      <c r="S21" s="68"/>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80">
        <f>IF(ISBLANK(F21),0,IF(E21="Excess (+)",ROUND(BA20+(BA20*F21),2),IF(E21="Less (-)",ROUND(BA20+(BA20*F21*(-1)),2),0)))</f>
        <v>0</v>
      </c>
      <c r="BB21" s="81">
        <f>ROUND(BA21,0)</f>
        <v>0</v>
      </c>
      <c r="BC21" s="63" t="str">
        <f>SpellNumber(L21,BB21)</f>
        <v> Zero Only</v>
      </c>
      <c r="IE21" s="26"/>
      <c r="IF21" s="26"/>
      <c r="IG21" s="26"/>
      <c r="IH21" s="26"/>
      <c r="II21" s="26"/>
    </row>
    <row r="22" spans="1:243" s="24" customFormat="1" ht="43.5" customHeight="1">
      <c r="A22" s="90" t="s">
        <v>44</v>
      </c>
      <c r="B22" s="90"/>
      <c r="C22" s="85"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IE22" s="26"/>
      <c r="IF22" s="26"/>
      <c r="IG22" s="26"/>
      <c r="IH22" s="26"/>
      <c r="II22" s="26"/>
    </row>
  </sheetData>
  <sheetProtection password="CA97" sheet="1" selectLockedCells="1"/>
  <mergeCells count="9">
    <mergeCell ref="A9:BC9"/>
    <mergeCell ref="C22:BC22"/>
    <mergeCell ref="A1:L1"/>
    <mergeCell ref="A4:BC4"/>
    <mergeCell ref="A5:BC5"/>
    <mergeCell ref="A6:BC6"/>
    <mergeCell ref="A7:BC7"/>
    <mergeCell ref="B8:BC8"/>
    <mergeCell ref="A22:B22"/>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6 L17 L13 L14 L15 L19 L18">
      <formula1>"INR"</formula1>
    </dataValidation>
    <dataValidation type="decimal" allowBlank="1" showInputMessage="1" showErrorMessage="1" promptTitle="Basic Rate Entry" prompt="Please enter Basic Rate in Rupees for this item. " errorTitle="Invaid Entry" error="Only Numeric Values are allowed. " sqref="M13:M19 O13:R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ErrorMessage="1" errorTitle="Invalid Entry" error="Only Numeric Values are allowed. " sqref="A13:A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ErrorMessage="1" sqref="K13:K19">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1" t="s">
        <v>37</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2022-06-13T09:59:23Z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